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tlem\OneDrive\Documents\NHAFC - Ultrabook\NHAFC - Ultrabook\Annual Budget\"/>
    </mc:Choice>
  </mc:AlternateContent>
  <xr:revisionPtr revIDLastSave="0" documentId="13_ncr:1_{AE72CBBA-54D3-4104-A773-6EAB5ED00908}" xr6:coauthVersionLast="47" xr6:coauthVersionMax="47" xr10:uidLastSave="{00000000-0000-0000-0000-000000000000}"/>
  <bookViews>
    <workbookView xWindow="420" yWindow="945" windowWidth="28380" windowHeight="152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H99" i="1" l="1"/>
  <c r="G99" i="1"/>
  <c r="F99" i="1"/>
  <c r="H80" i="1"/>
  <c r="G80" i="1"/>
  <c r="F80" i="1"/>
  <c r="H109" i="1"/>
  <c r="G109" i="1"/>
  <c r="H94" i="1"/>
  <c r="G94" i="1"/>
  <c r="G76" i="1"/>
  <c r="H66" i="1"/>
  <c r="G66" i="1"/>
  <c r="G40" i="1"/>
  <c r="G32" i="1"/>
  <c r="G20" i="1"/>
  <c r="G12" i="1"/>
  <c r="H55" i="1"/>
  <c r="G55" i="1"/>
  <c r="H40" i="1"/>
  <c r="H32" i="1"/>
  <c r="H44" i="1" s="1"/>
  <c r="H20" i="1"/>
  <c r="H12" i="1"/>
  <c r="F109" i="1"/>
  <c r="F94" i="1"/>
  <c r="F76" i="1"/>
  <c r="F66" i="1"/>
  <c r="F55" i="1"/>
  <c r="F32" i="1"/>
  <c r="F20" i="1"/>
  <c r="D12" i="1"/>
  <c r="E12" i="1"/>
  <c r="F12" i="1"/>
  <c r="F40" i="1"/>
  <c r="E20" i="1"/>
  <c r="E32" i="1"/>
  <c r="E40" i="1"/>
  <c r="E55" i="1"/>
  <c r="E66" i="1"/>
  <c r="E76" i="1"/>
  <c r="E94" i="1"/>
  <c r="E99" i="1"/>
  <c r="E109" i="1"/>
  <c r="D109" i="1"/>
  <c r="D94" i="1"/>
  <c r="D76" i="1"/>
  <c r="D66" i="1"/>
  <c r="D55" i="1"/>
  <c r="D40" i="1"/>
  <c r="D32" i="1"/>
  <c r="D20" i="1"/>
  <c r="C109" i="1"/>
  <c r="C94" i="1"/>
  <c r="C76" i="1"/>
  <c r="C55" i="1"/>
  <c r="C66" i="1"/>
  <c r="C40" i="1"/>
  <c r="C32" i="1"/>
  <c r="C20" i="1"/>
  <c r="C12" i="1"/>
  <c r="G113" i="1" l="1"/>
  <c r="F113" i="1"/>
  <c r="G44" i="1"/>
  <c r="H113" i="1"/>
  <c r="F44" i="1"/>
  <c r="D113" i="1"/>
  <c r="D44" i="1"/>
  <c r="C113" i="1"/>
  <c r="E44" i="1"/>
  <c r="C44" i="1"/>
  <c r="C115" i="1" s="1"/>
  <c r="E113" i="1"/>
  <c r="G115" i="1" l="1"/>
  <c r="F115" i="1"/>
  <c r="H115" i="1"/>
  <c r="E115" i="1"/>
  <c r="D115" i="1"/>
</calcChain>
</file>

<file path=xl/sharedStrings.xml><?xml version="1.0" encoding="utf-8"?>
<sst xmlns="http://schemas.openxmlformats.org/spreadsheetml/2006/main" count="103" uniqueCount="98">
  <si>
    <t>FY 20</t>
  </si>
  <si>
    <t>Income</t>
  </si>
  <si>
    <t>Grants</t>
  </si>
  <si>
    <t>2019 Haz Mat Conf</t>
  </si>
  <si>
    <t>2019 HMEP</t>
  </si>
  <si>
    <t>Scholarships</t>
  </si>
  <si>
    <t>Grants Total</t>
  </si>
  <si>
    <t>Meeting Income</t>
  </si>
  <si>
    <t xml:space="preserve">Board Meeting </t>
  </si>
  <si>
    <t>Meeting Raffle</t>
  </si>
  <si>
    <t>Meeting Receipts</t>
  </si>
  <si>
    <t>Meeting Sponsorship</t>
  </si>
  <si>
    <t>Meeting Other</t>
  </si>
  <si>
    <t>Meeting Total</t>
  </si>
  <si>
    <t>Other Income</t>
  </si>
  <si>
    <t>2018 NFPA Summit</t>
  </si>
  <si>
    <t>2019 NFPA Summit</t>
  </si>
  <si>
    <t>Fundraiser</t>
  </si>
  <si>
    <t>Golf Tournament</t>
  </si>
  <si>
    <t>Interest Income</t>
  </si>
  <si>
    <t>Merchandise Sales</t>
  </si>
  <si>
    <t>Miscellaneous Rev</t>
  </si>
  <si>
    <t>Other Misc</t>
  </si>
  <si>
    <t>Seminar Donation</t>
  </si>
  <si>
    <t>Total Other Income</t>
  </si>
  <si>
    <t>Program Income</t>
  </si>
  <si>
    <t>Chief Fire Officer</t>
  </si>
  <si>
    <t>Memb Dues Advocate</t>
  </si>
  <si>
    <t>Memb Dues Associate</t>
  </si>
  <si>
    <t>Memb Dues New</t>
  </si>
  <si>
    <t>Memb Dues Renewal</t>
  </si>
  <si>
    <t>Total Program Income</t>
  </si>
  <si>
    <t>Uncatorgorized</t>
  </si>
  <si>
    <t>Total Income</t>
  </si>
  <si>
    <t>Expenses</t>
  </si>
  <si>
    <t>Business Expenses</t>
  </si>
  <si>
    <t>Bank Service Charges</t>
  </si>
  <si>
    <t>Bad Check</t>
  </si>
  <si>
    <t>Business Insurance</t>
  </si>
  <si>
    <t>Business Registration</t>
  </si>
  <si>
    <t>Credit Card Serv</t>
  </si>
  <si>
    <t>Dishonesty Bond</t>
  </si>
  <si>
    <t>NVFC Dues</t>
  </si>
  <si>
    <t>Total Business Exp.</t>
  </si>
  <si>
    <t>Contract Services</t>
  </si>
  <si>
    <t>Accounting Fees</t>
  </si>
  <si>
    <t xml:space="preserve">Executive Director </t>
  </si>
  <si>
    <t>Fundraising Expense</t>
  </si>
  <si>
    <t>Legal Fees</t>
  </si>
  <si>
    <t>Legislative Lobbyist</t>
  </si>
  <si>
    <t>Outside Contract Serv</t>
  </si>
  <si>
    <t>Secretary Fee</t>
  </si>
  <si>
    <t>Treasurer Fee</t>
  </si>
  <si>
    <t>Total Cont Serv</t>
  </si>
  <si>
    <t>Donations</t>
  </si>
  <si>
    <t>Crotched Mountain</t>
  </si>
  <si>
    <t>North Country PSF</t>
  </si>
  <si>
    <t>NEDIAFC - Networking</t>
  </si>
  <si>
    <t>NH Comm of Merit</t>
  </si>
  <si>
    <t>Special Olympics</t>
  </si>
  <si>
    <t>Total Donations</t>
  </si>
  <si>
    <t>Total Grants</t>
  </si>
  <si>
    <t>Operations</t>
  </si>
  <si>
    <t>Awards and Plaques</t>
  </si>
  <si>
    <t>Executive Director</t>
  </si>
  <si>
    <t>Legislative Comm</t>
  </si>
  <si>
    <t>Memoria</t>
  </si>
  <si>
    <t>Merchandise Costs</t>
  </si>
  <si>
    <t>Name Badges</t>
  </si>
  <si>
    <t>Postage</t>
  </si>
  <si>
    <t>President Expense</t>
  </si>
  <si>
    <t>Printing/Copying</t>
  </si>
  <si>
    <t>Supplies</t>
  </si>
  <si>
    <t>Web Services</t>
  </si>
  <si>
    <t>Total Operations</t>
  </si>
  <si>
    <t>Other Types of Exp.</t>
  </si>
  <si>
    <t>Other Costs</t>
  </si>
  <si>
    <t>Total Other Types</t>
  </si>
  <si>
    <t>Travel and Meetings</t>
  </si>
  <si>
    <t>Board Meetings</t>
  </si>
  <si>
    <t>CFSI</t>
  </si>
  <si>
    <t>Monthly Meetings</t>
  </si>
  <si>
    <t>President Travel</t>
  </si>
  <si>
    <t>Seminar Expenses</t>
  </si>
  <si>
    <t>Total Trav and Meet.</t>
  </si>
  <si>
    <t>Total Expenses</t>
  </si>
  <si>
    <t>Net Income</t>
  </si>
  <si>
    <t>Unrecognized Exp</t>
  </si>
  <si>
    <t>FY 21</t>
  </si>
  <si>
    <t>FY 2024 NHAFC Proposed Budget Worksheet</t>
  </si>
  <si>
    <t>FY 22</t>
  </si>
  <si>
    <t>FY 23 YTD</t>
  </si>
  <si>
    <t>FY 23 Appr.</t>
  </si>
  <si>
    <t>FY 24 Prop.</t>
  </si>
  <si>
    <t>2021 HMEP</t>
  </si>
  <si>
    <t>Haz Mat Conf</t>
  </si>
  <si>
    <t>2022 HMEP</t>
  </si>
  <si>
    <t>Explorer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</si>
</sst>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workbookViewId="0">
      <selection activeCell="J5" sqref="J5"/>
    </sheetView>
  </sheetViews>
  <sheetFormatPr defaultRowHeight="15" x14ac:dyDescent="0.25"/>
  <cols>
    <col min="2" max="2" width="19" bestFit="1" customWidth="1"/>
    <col min="3" max="3" width="12.28515625" customWidth="1"/>
    <col min="4" max="4" width="11" customWidth="1"/>
    <col min="5" max="5" width="12.7109375" customWidth="1"/>
    <col min="6" max="6" width="12.28515625" style="2" customWidth="1"/>
    <col min="7" max="7" width="11.28515625" customWidth="1"/>
    <col min="8" max="8" width="10.85546875" customWidth="1"/>
  </cols>
  <sheetData>
    <row r="1" spans="1:8" ht="21" x14ac:dyDescent="0.35">
      <c r="A1" s="3" t="s">
        <v>89</v>
      </c>
      <c r="B1" s="4"/>
      <c r="C1" s="4"/>
      <c r="D1" s="4"/>
      <c r="E1" s="4"/>
      <c r="F1" s="5"/>
      <c r="G1" s="4"/>
      <c r="H1" s="4"/>
    </row>
    <row r="2" spans="1:8" x14ac:dyDescent="0.25">
      <c r="A2" s="4"/>
      <c r="B2" s="4"/>
      <c r="C2" s="4"/>
      <c r="D2" s="4"/>
      <c r="E2" s="4"/>
      <c r="F2" s="5"/>
      <c r="G2" s="4"/>
      <c r="H2" s="4"/>
    </row>
    <row r="3" spans="1:8" ht="15.75" x14ac:dyDescent="0.25">
      <c r="A3" s="4"/>
      <c r="B3" s="4"/>
      <c r="C3" s="6" t="s">
        <v>0</v>
      </c>
      <c r="D3" s="6" t="s">
        <v>88</v>
      </c>
      <c r="E3" s="6" t="s">
        <v>90</v>
      </c>
      <c r="F3" s="7" t="s">
        <v>92</v>
      </c>
      <c r="G3" s="6" t="s">
        <v>91</v>
      </c>
      <c r="H3" s="4" t="s">
        <v>93</v>
      </c>
    </row>
    <row r="4" spans="1:8" x14ac:dyDescent="0.25">
      <c r="A4" s="4"/>
      <c r="B4" s="4"/>
      <c r="C4" s="4"/>
      <c r="D4" s="4"/>
      <c r="E4" s="4"/>
      <c r="F4" s="5"/>
      <c r="G4" s="8"/>
      <c r="H4" s="8"/>
    </row>
    <row r="5" spans="1:8" x14ac:dyDescent="0.25">
      <c r="A5" s="9" t="s">
        <v>1</v>
      </c>
      <c r="B5" s="4"/>
      <c r="C5" s="4"/>
      <c r="D5" s="4"/>
      <c r="E5" s="4"/>
      <c r="F5" s="5"/>
      <c r="G5" s="8"/>
      <c r="H5" s="8"/>
    </row>
    <row r="6" spans="1:8" x14ac:dyDescent="0.25">
      <c r="A6" s="4"/>
      <c r="B6" s="10" t="s">
        <v>2</v>
      </c>
      <c r="C6" s="8"/>
      <c r="D6" s="8"/>
      <c r="E6" s="8"/>
      <c r="F6" s="8"/>
      <c r="G6" s="8"/>
      <c r="H6" s="8"/>
    </row>
    <row r="7" spans="1:8" x14ac:dyDescent="0.25">
      <c r="A7" s="4"/>
      <c r="B7" s="4" t="s">
        <v>3</v>
      </c>
      <c r="C7" s="8">
        <v>1650</v>
      </c>
      <c r="D7" s="8"/>
      <c r="E7" s="8"/>
      <c r="F7" s="8"/>
      <c r="G7" s="8"/>
      <c r="H7" s="8"/>
    </row>
    <row r="8" spans="1:8" x14ac:dyDescent="0.25">
      <c r="A8" s="4"/>
      <c r="B8" s="4" t="s">
        <v>4</v>
      </c>
      <c r="C8" s="8">
        <v>15394.94</v>
      </c>
      <c r="D8" s="8"/>
      <c r="E8" s="8"/>
      <c r="F8" s="8"/>
      <c r="G8" s="8"/>
      <c r="H8" s="8"/>
    </row>
    <row r="9" spans="1:8" x14ac:dyDescent="0.25">
      <c r="A9" s="4"/>
      <c r="B9" s="4" t="s">
        <v>94</v>
      </c>
      <c r="C9" s="8"/>
      <c r="D9" s="8"/>
      <c r="E9" s="8"/>
      <c r="F9" s="8"/>
      <c r="G9" s="8">
        <v>18041.79</v>
      </c>
      <c r="H9" s="8"/>
    </row>
    <row r="10" spans="1:8" x14ac:dyDescent="0.25">
      <c r="A10" s="4"/>
      <c r="B10" s="4" t="s">
        <v>96</v>
      </c>
      <c r="C10" s="8"/>
      <c r="D10" s="8"/>
      <c r="E10" s="8"/>
      <c r="F10" s="8">
        <v>18500</v>
      </c>
      <c r="G10" s="8"/>
      <c r="H10" s="8">
        <v>40000</v>
      </c>
    </row>
    <row r="11" spans="1:8" x14ac:dyDescent="0.25">
      <c r="A11" s="4"/>
      <c r="B11" s="4" t="s">
        <v>5</v>
      </c>
      <c r="C11" s="8">
        <v>500</v>
      </c>
      <c r="D11" s="8"/>
      <c r="E11" s="8"/>
      <c r="F11" s="8"/>
      <c r="G11" s="8">
        <v>530</v>
      </c>
      <c r="H11" s="8">
        <v>2000</v>
      </c>
    </row>
    <row r="12" spans="1:8" x14ac:dyDescent="0.25">
      <c r="A12" s="4"/>
      <c r="B12" s="11" t="s">
        <v>6</v>
      </c>
      <c r="C12" s="8">
        <f t="shared" ref="C12:H12" si="0">SUM(C8:C11)</f>
        <v>15894.94</v>
      </c>
      <c r="D12" s="8">
        <f t="shared" si="0"/>
        <v>0</v>
      </c>
      <c r="E12" s="8">
        <f t="shared" si="0"/>
        <v>0</v>
      </c>
      <c r="F12" s="8">
        <f t="shared" si="0"/>
        <v>18500</v>
      </c>
      <c r="G12" s="8">
        <f t="shared" si="0"/>
        <v>18571.79</v>
      </c>
      <c r="H12" s="8">
        <f t="shared" si="0"/>
        <v>42000</v>
      </c>
    </row>
    <row r="13" spans="1:8" x14ac:dyDescent="0.25">
      <c r="A13" s="4"/>
      <c r="B13" s="4"/>
      <c r="C13" s="8"/>
      <c r="D13" s="8"/>
      <c r="E13" s="8"/>
      <c r="F13" s="8"/>
      <c r="G13" s="8"/>
      <c r="H13" s="8"/>
    </row>
    <row r="14" spans="1:8" x14ac:dyDescent="0.25">
      <c r="A14" s="4"/>
      <c r="B14" s="10" t="s">
        <v>7</v>
      </c>
      <c r="C14" s="8"/>
      <c r="D14" s="8"/>
      <c r="E14" s="8"/>
      <c r="F14" s="8"/>
      <c r="G14" s="8"/>
      <c r="H14" s="8"/>
    </row>
    <row r="15" spans="1:8" x14ac:dyDescent="0.25">
      <c r="A15" s="4"/>
      <c r="B15" s="4" t="s">
        <v>8</v>
      </c>
      <c r="C15" s="8"/>
      <c r="D15" s="8"/>
      <c r="E15" s="8"/>
      <c r="F15" s="8"/>
      <c r="G15" s="8"/>
      <c r="H15" s="8"/>
    </row>
    <row r="16" spans="1:8" x14ac:dyDescent="0.25">
      <c r="A16" s="4"/>
      <c r="B16" s="4" t="s">
        <v>9</v>
      </c>
      <c r="C16" s="8">
        <v>900</v>
      </c>
      <c r="D16" s="8"/>
      <c r="E16" s="8">
        <v>380</v>
      </c>
      <c r="F16" s="8">
        <v>600</v>
      </c>
      <c r="G16" s="8">
        <v>891</v>
      </c>
      <c r="H16" s="8">
        <v>1000</v>
      </c>
    </row>
    <row r="17" spans="1:8" x14ac:dyDescent="0.25">
      <c r="A17" s="4"/>
      <c r="B17" s="4" t="s">
        <v>10</v>
      </c>
      <c r="C17" s="8">
        <v>11319</v>
      </c>
      <c r="D17" s="8">
        <v>210</v>
      </c>
      <c r="E17" s="8">
        <v>4169</v>
      </c>
      <c r="F17" s="8">
        <v>12000</v>
      </c>
      <c r="G17" s="8">
        <v>10799</v>
      </c>
      <c r="H17" s="8">
        <v>12000</v>
      </c>
    </row>
    <row r="18" spans="1:8" x14ac:dyDescent="0.25">
      <c r="A18" s="4"/>
      <c r="B18" s="4" t="s">
        <v>11</v>
      </c>
      <c r="C18" s="8"/>
      <c r="D18" s="8">
        <v>2000</v>
      </c>
      <c r="E18" s="8">
        <v>3850</v>
      </c>
      <c r="F18" s="8">
        <v>2000</v>
      </c>
      <c r="G18" s="8">
        <v>3600</v>
      </c>
      <c r="H18" s="8">
        <v>3000</v>
      </c>
    </row>
    <row r="19" spans="1:8" x14ac:dyDescent="0.25">
      <c r="A19" s="4"/>
      <c r="B19" s="4" t="s">
        <v>12</v>
      </c>
      <c r="C19" s="8"/>
      <c r="D19" s="8"/>
      <c r="E19" s="8"/>
      <c r="F19" s="8"/>
      <c r="G19" s="8"/>
      <c r="H19" s="8"/>
    </row>
    <row r="20" spans="1:8" x14ac:dyDescent="0.25">
      <c r="A20" s="4"/>
      <c r="B20" s="11" t="s">
        <v>13</v>
      </c>
      <c r="C20" s="8">
        <f t="shared" ref="C20:H20" si="1">SUM(C15:C19)</f>
        <v>12219</v>
      </c>
      <c r="D20" s="8">
        <f t="shared" si="1"/>
        <v>2210</v>
      </c>
      <c r="E20" s="8">
        <f t="shared" si="1"/>
        <v>8399</v>
      </c>
      <c r="F20" s="8">
        <f t="shared" si="1"/>
        <v>14600</v>
      </c>
      <c r="G20" s="8">
        <f t="shared" si="1"/>
        <v>15290</v>
      </c>
      <c r="H20" s="8">
        <f t="shared" si="1"/>
        <v>16000</v>
      </c>
    </row>
    <row r="21" spans="1:8" x14ac:dyDescent="0.25">
      <c r="A21" s="4"/>
      <c r="B21" s="4"/>
      <c r="C21" s="8"/>
      <c r="D21" s="8"/>
      <c r="E21" s="8"/>
      <c r="F21" s="8"/>
      <c r="G21" s="8"/>
      <c r="H21" s="8"/>
    </row>
    <row r="22" spans="1:8" x14ac:dyDescent="0.25">
      <c r="A22" s="4"/>
      <c r="B22" s="10" t="s">
        <v>14</v>
      </c>
      <c r="C22" s="8"/>
      <c r="D22" s="8"/>
      <c r="E22" s="8"/>
      <c r="F22" s="8"/>
      <c r="G22" s="8"/>
      <c r="H22" s="8"/>
    </row>
    <row r="23" spans="1:8" x14ac:dyDescent="0.25">
      <c r="A23" s="4"/>
      <c r="B23" s="4" t="s">
        <v>15</v>
      </c>
      <c r="C23" s="8">
        <v>500</v>
      </c>
      <c r="D23" s="8"/>
      <c r="E23" s="8"/>
      <c r="F23" s="8"/>
      <c r="G23" s="8"/>
      <c r="H23" s="8"/>
    </row>
    <row r="24" spans="1:8" x14ac:dyDescent="0.25">
      <c r="A24" s="4"/>
      <c r="B24" s="4" t="s">
        <v>16</v>
      </c>
      <c r="C24" s="8">
        <v>4350</v>
      </c>
      <c r="D24" s="8"/>
      <c r="E24" s="8"/>
      <c r="F24" s="8"/>
      <c r="G24" s="8"/>
      <c r="H24" s="8"/>
    </row>
    <row r="25" spans="1:8" x14ac:dyDescent="0.25">
      <c r="A25" s="4"/>
      <c r="B25" s="4" t="s">
        <v>18</v>
      </c>
      <c r="C25" s="8"/>
      <c r="D25" s="8"/>
      <c r="E25" s="8">
        <v>17676</v>
      </c>
      <c r="F25" s="8">
        <v>17500</v>
      </c>
      <c r="G25" s="8">
        <v>16485</v>
      </c>
      <c r="H25" s="8">
        <v>18000</v>
      </c>
    </row>
    <row r="26" spans="1:8" x14ac:dyDescent="0.25">
      <c r="A26" s="4"/>
      <c r="B26" s="4" t="s">
        <v>17</v>
      </c>
      <c r="C26" s="8">
        <v>70622</v>
      </c>
      <c r="D26" s="8">
        <v>47075</v>
      </c>
      <c r="E26" s="8">
        <v>32580</v>
      </c>
      <c r="F26" s="8">
        <v>48000</v>
      </c>
      <c r="G26" s="8">
        <v>24240</v>
      </c>
      <c r="H26" s="8">
        <v>48000</v>
      </c>
    </row>
    <row r="27" spans="1:8" x14ac:dyDescent="0.25">
      <c r="A27" s="4"/>
      <c r="B27" s="4" t="s">
        <v>19</v>
      </c>
      <c r="C27" s="8">
        <v>303.79000000000002</v>
      </c>
      <c r="D27" s="8">
        <v>206.1</v>
      </c>
      <c r="E27" s="8">
        <v>124.52</v>
      </c>
      <c r="F27" s="8">
        <v>125</v>
      </c>
      <c r="G27" s="8">
        <v>86.79</v>
      </c>
      <c r="H27" s="8">
        <v>125</v>
      </c>
    </row>
    <row r="28" spans="1:8" x14ac:dyDescent="0.25">
      <c r="A28" s="4"/>
      <c r="B28" s="4" t="s">
        <v>20</v>
      </c>
      <c r="C28" s="8">
        <v>127</v>
      </c>
      <c r="D28" s="8"/>
      <c r="E28" s="8"/>
      <c r="F28" s="8"/>
      <c r="G28" s="8">
        <v>12</v>
      </c>
      <c r="H28" s="8"/>
    </row>
    <row r="29" spans="1:8" x14ac:dyDescent="0.25">
      <c r="A29" s="4"/>
      <c r="B29" s="4" t="s">
        <v>21</v>
      </c>
      <c r="C29" s="8"/>
      <c r="D29" s="8"/>
      <c r="E29" s="8"/>
      <c r="F29" s="8"/>
      <c r="G29" s="8"/>
      <c r="H29" s="8"/>
    </row>
    <row r="30" spans="1:8" x14ac:dyDescent="0.25">
      <c r="A30" s="4"/>
      <c r="B30" s="4" t="s">
        <v>22</v>
      </c>
      <c r="C30" s="8">
        <v>433.82</v>
      </c>
      <c r="D30" s="8">
        <v>2.8</v>
      </c>
      <c r="E30" s="8"/>
      <c r="F30" s="8"/>
      <c r="G30" s="8"/>
      <c r="H30" s="8">
        <v>8715</v>
      </c>
    </row>
    <row r="31" spans="1:8" x14ac:dyDescent="0.25">
      <c r="A31" s="4"/>
      <c r="B31" s="4" t="s">
        <v>23</v>
      </c>
      <c r="C31" s="8">
        <v>4000</v>
      </c>
      <c r="D31" s="8"/>
      <c r="E31" s="8">
        <v>736</v>
      </c>
      <c r="F31" s="8"/>
      <c r="G31" s="8"/>
      <c r="H31" s="8"/>
    </row>
    <row r="32" spans="1:8" x14ac:dyDescent="0.25">
      <c r="A32" s="4"/>
      <c r="B32" s="11" t="s">
        <v>24</v>
      </c>
      <c r="C32" s="8">
        <f t="shared" ref="C32:H32" si="2">SUM(C23:C31)</f>
        <v>80336.61</v>
      </c>
      <c r="D32" s="8">
        <f t="shared" si="2"/>
        <v>47283.9</v>
      </c>
      <c r="E32" s="8">
        <f t="shared" si="2"/>
        <v>51116.52</v>
      </c>
      <c r="F32" s="8">
        <f t="shared" si="2"/>
        <v>65625</v>
      </c>
      <c r="G32" s="8">
        <f t="shared" si="2"/>
        <v>40823.79</v>
      </c>
      <c r="H32" s="8">
        <f t="shared" si="2"/>
        <v>74840</v>
      </c>
    </row>
    <row r="33" spans="1:8" x14ac:dyDescent="0.25">
      <c r="A33" s="4"/>
      <c r="B33" s="4"/>
      <c r="C33" s="8"/>
      <c r="D33" s="8"/>
      <c r="E33" s="8"/>
      <c r="F33" s="8"/>
      <c r="G33" s="8"/>
      <c r="H33" s="8"/>
    </row>
    <row r="34" spans="1:8" x14ac:dyDescent="0.25">
      <c r="A34" s="4"/>
      <c r="B34" s="10" t="s">
        <v>25</v>
      </c>
      <c r="C34" s="8"/>
      <c r="D34" s="8"/>
      <c r="E34" s="8"/>
      <c r="F34" s="8"/>
      <c r="G34" s="8"/>
      <c r="H34" s="8"/>
    </row>
    <row r="35" spans="1:8" x14ac:dyDescent="0.25">
      <c r="A35" s="4"/>
      <c r="B35" s="4" t="s">
        <v>26</v>
      </c>
      <c r="C35" s="8"/>
      <c r="D35" s="8">
        <v>245</v>
      </c>
      <c r="E35" s="8">
        <v>70</v>
      </c>
      <c r="F35" s="8">
        <v>70</v>
      </c>
      <c r="G35" s="8">
        <v>35</v>
      </c>
      <c r="H35" s="8">
        <v>70</v>
      </c>
    </row>
    <row r="36" spans="1:8" x14ac:dyDescent="0.25">
      <c r="A36" s="4"/>
      <c r="B36" s="4" t="s">
        <v>27</v>
      </c>
      <c r="C36" s="8">
        <v>3000</v>
      </c>
      <c r="D36" s="8">
        <v>4800</v>
      </c>
      <c r="E36" s="8">
        <v>7800</v>
      </c>
      <c r="F36" s="8">
        <v>8600</v>
      </c>
      <c r="G36" s="8">
        <v>6200</v>
      </c>
      <c r="H36" s="8">
        <v>6800</v>
      </c>
    </row>
    <row r="37" spans="1:8" x14ac:dyDescent="0.25">
      <c r="A37" s="4"/>
      <c r="B37" s="4" t="s">
        <v>28</v>
      </c>
      <c r="C37" s="8">
        <v>552.5</v>
      </c>
      <c r="D37" s="8">
        <v>602.5</v>
      </c>
      <c r="E37" s="8">
        <v>870</v>
      </c>
      <c r="F37" s="8">
        <v>500</v>
      </c>
      <c r="G37" s="8">
        <v>700</v>
      </c>
      <c r="H37" s="8">
        <v>450</v>
      </c>
    </row>
    <row r="38" spans="1:8" x14ac:dyDescent="0.25">
      <c r="A38" s="4"/>
      <c r="B38" s="4" t="s">
        <v>29</v>
      </c>
      <c r="C38" s="8">
        <v>2400</v>
      </c>
      <c r="D38" s="8">
        <v>1800</v>
      </c>
      <c r="E38" s="8">
        <v>3720</v>
      </c>
      <c r="F38" s="8">
        <v>1000</v>
      </c>
      <c r="G38" s="8">
        <v>4950</v>
      </c>
      <c r="H38" s="8">
        <v>3500</v>
      </c>
    </row>
    <row r="39" spans="1:8" x14ac:dyDescent="0.25">
      <c r="A39" s="4"/>
      <c r="B39" s="4" t="s">
        <v>30</v>
      </c>
      <c r="C39" s="8">
        <v>6290</v>
      </c>
      <c r="D39" s="8">
        <v>13735</v>
      </c>
      <c r="E39" s="8">
        <v>12835</v>
      </c>
      <c r="F39" s="8">
        <v>16900</v>
      </c>
      <c r="G39" s="8">
        <v>13250</v>
      </c>
      <c r="H39" s="8">
        <v>16200</v>
      </c>
    </row>
    <row r="40" spans="1:8" x14ac:dyDescent="0.25">
      <c r="A40" s="4"/>
      <c r="B40" s="11" t="s">
        <v>31</v>
      </c>
      <c r="C40" s="8">
        <f>SUM(C36:C39)</f>
        <v>12242.5</v>
      </c>
      <c r="D40" s="8">
        <f>SUM(D35:D39)</f>
        <v>21182.5</v>
      </c>
      <c r="E40" s="8">
        <f>SUM(E35:E39)</f>
        <v>25295</v>
      </c>
      <c r="F40" s="8">
        <f>SUM(F35:F39)</f>
        <v>27070</v>
      </c>
      <c r="G40" s="8">
        <f>SUM(G35:G39)</f>
        <v>25135</v>
      </c>
      <c r="H40" s="8">
        <f>SUM(H35:H39)</f>
        <v>27020</v>
      </c>
    </row>
    <row r="41" spans="1:8" x14ac:dyDescent="0.25">
      <c r="A41" s="4"/>
      <c r="B41" s="4"/>
      <c r="C41" s="8"/>
      <c r="D41" s="8"/>
      <c r="E41" s="8"/>
      <c r="F41" s="8"/>
      <c r="G41" s="8"/>
      <c r="H41" s="8"/>
    </row>
    <row r="42" spans="1:8" x14ac:dyDescent="0.25">
      <c r="A42" s="4"/>
      <c r="B42" s="10" t="s">
        <v>32</v>
      </c>
      <c r="C42" s="8"/>
      <c r="D42" s="8"/>
      <c r="E42" s="8">
        <v>3030.13</v>
      </c>
      <c r="F42" s="8">
        <v>250</v>
      </c>
      <c r="G42" s="8">
        <v>2060.5100000000002</v>
      </c>
      <c r="H42" s="8">
        <v>1000</v>
      </c>
    </row>
    <row r="43" spans="1:8" x14ac:dyDescent="0.25">
      <c r="A43" s="4"/>
      <c r="B43" s="4"/>
      <c r="C43" s="8"/>
      <c r="D43" s="8"/>
      <c r="E43" s="8"/>
      <c r="F43" s="8"/>
      <c r="G43" s="8"/>
      <c r="H43" s="8"/>
    </row>
    <row r="44" spans="1:8" x14ac:dyDescent="0.25">
      <c r="A44" s="4"/>
      <c r="B44" s="12" t="s">
        <v>33</v>
      </c>
      <c r="C44" s="8">
        <f t="shared" ref="C44:G44" si="3">SUM(C12,C20,C32,C40,C42)</f>
        <v>120693.05</v>
      </c>
      <c r="D44" s="8">
        <f t="shared" si="3"/>
        <v>70676.399999999994</v>
      </c>
      <c r="E44" s="8">
        <f t="shared" si="3"/>
        <v>87840.65</v>
      </c>
      <c r="F44" s="8">
        <f t="shared" si="3"/>
        <v>126045</v>
      </c>
      <c r="G44" s="8">
        <f t="shared" si="3"/>
        <v>101881.09</v>
      </c>
      <c r="H44" s="8">
        <f>SUM(H12,H20,H32,H40,H42)</f>
        <v>160860</v>
      </c>
    </row>
    <row r="45" spans="1:8" x14ac:dyDescent="0.25">
      <c r="A45" s="4"/>
      <c r="B45" s="4"/>
      <c r="C45" s="8"/>
      <c r="D45" s="8"/>
      <c r="E45" s="8"/>
      <c r="F45" s="8"/>
      <c r="G45" s="8"/>
      <c r="H45" s="8"/>
    </row>
    <row r="46" spans="1:8" x14ac:dyDescent="0.25">
      <c r="A46" s="13" t="s">
        <v>34</v>
      </c>
      <c r="B46" s="5"/>
      <c r="C46" s="8"/>
      <c r="D46" s="8"/>
      <c r="E46" s="8"/>
      <c r="F46" s="8"/>
      <c r="G46" s="8"/>
      <c r="H46" s="8"/>
    </row>
    <row r="47" spans="1:8" x14ac:dyDescent="0.25">
      <c r="A47" s="5"/>
      <c r="B47" s="14" t="s">
        <v>35</v>
      </c>
      <c r="C47" s="8"/>
      <c r="D47" s="8"/>
      <c r="E47" s="8"/>
      <c r="F47" s="8"/>
      <c r="G47" s="8"/>
      <c r="H47" s="8"/>
    </row>
    <row r="48" spans="1:8" x14ac:dyDescent="0.25">
      <c r="A48" s="5"/>
      <c r="B48" s="5" t="s">
        <v>37</v>
      </c>
      <c r="C48" s="8"/>
      <c r="D48" s="8"/>
      <c r="E48" s="8">
        <v>125</v>
      </c>
      <c r="F48" s="8"/>
      <c r="G48" s="8"/>
      <c r="H48" s="8"/>
    </row>
    <row r="49" spans="1:8" x14ac:dyDescent="0.25">
      <c r="A49" s="5"/>
      <c r="B49" s="5" t="s">
        <v>36</v>
      </c>
      <c r="C49" s="8">
        <v>110.76</v>
      </c>
      <c r="D49" s="8">
        <v>30</v>
      </c>
      <c r="E49" s="8">
        <v>217.69</v>
      </c>
      <c r="F49" s="8">
        <v>225</v>
      </c>
      <c r="G49" s="8">
        <v>2495.87</v>
      </c>
      <c r="H49" s="8">
        <v>500</v>
      </c>
    </row>
    <row r="50" spans="1:8" x14ac:dyDescent="0.25">
      <c r="A50" s="5"/>
      <c r="B50" s="5" t="s">
        <v>38</v>
      </c>
      <c r="C50" s="8">
        <v>475</v>
      </c>
      <c r="D50" s="8">
        <v>475</v>
      </c>
      <c r="E50" s="8">
        <v>475</v>
      </c>
      <c r="F50" s="8">
        <v>475</v>
      </c>
      <c r="G50" s="8">
        <v>475</v>
      </c>
      <c r="H50" s="8">
        <v>475</v>
      </c>
    </row>
    <row r="51" spans="1:8" x14ac:dyDescent="0.25">
      <c r="A51" s="5"/>
      <c r="B51" s="5" t="s">
        <v>39</v>
      </c>
      <c r="C51" s="8"/>
      <c r="D51" s="8"/>
      <c r="E51" s="8">
        <v>75</v>
      </c>
      <c r="F51" s="8">
        <v>75</v>
      </c>
      <c r="G51" s="8"/>
      <c r="H51" s="8">
        <v>75</v>
      </c>
    </row>
    <row r="52" spans="1:8" x14ac:dyDescent="0.25">
      <c r="A52" s="5"/>
      <c r="B52" s="5" t="s">
        <v>40</v>
      </c>
      <c r="C52" s="8">
        <v>958.37</v>
      </c>
      <c r="D52" s="8">
        <v>699.12</v>
      </c>
      <c r="E52" s="8">
        <v>974.89</v>
      </c>
      <c r="F52" s="8">
        <v>1000</v>
      </c>
      <c r="G52" s="8">
        <v>922.98</v>
      </c>
      <c r="H52" s="8">
        <v>1000</v>
      </c>
    </row>
    <row r="53" spans="1:8" x14ac:dyDescent="0.25">
      <c r="A53" s="5"/>
      <c r="B53" s="5" t="s">
        <v>41</v>
      </c>
      <c r="C53" s="8"/>
      <c r="D53" s="8">
        <v>229</v>
      </c>
      <c r="E53" s="8"/>
      <c r="F53" s="8">
        <v>300</v>
      </c>
      <c r="G53" s="8">
        <v>286</v>
      </c>
      <c r="H53" s="8">
        <v>300</v>
      </c>
    </row>
    <row r="54" spans="1:8" x14ac:dyDescent="0.25">
      <c r="A54" s="5"/>
      <c r="B54" s="5" t="s">
        <v>42</v>
      </c>
      <c r="C54" s="8">
        <v>500</v>
      </c>
      <c r="D54" s="8">
        <v>500</v>
      </c>
      <c r="E54" s="8">
        <v>500</v>
      </c>
      <c r="F54" s="8">
        <v>500</v>
      </c>
      <c r="G54" s="8">
        <v>500</v>
      </c>
      <c r="H54" s="8">
        <v>500</v>
      </c>
    </row>
    <row r="55" spans="1:8" x14ac:dyDescent="0.25">
      <c r="A55" s="5"/>
      <c r="B55" s="15" t="s">
        <v>43</v>
      </c>
      <c r="C55" s="8">
        <f t="shared" ref="C55:H55" si="4">SUM(C47:C54)</f>
        <v>2044.13</v>
      </c>
      <c r="D55" s="8">
        <f t="shared" si="4"/>
        <v>1933.12</v>
      </c>
      <c r="E55" s="8">
        <f t="shared" si="4"/>
        <v>2367.58</v>
      </c>
      <c r="F55" s="8">
        <f t="shared" si="4"/>
        <v>2575</v>
      </c>
      <c r="G55" s="8">
        <f t="shared" si="4"/>
        <v>4679.8500000000004</v>
      </c>
      <c r="H55" s="8">
        <f t="shared" si="4"/>
        <v>2850</v>
      </c>
    </row>
    <row r="56" spans="1:8" x14ac:dyDescent="0.25">
      <c r="A56" s="5"/>
      <c r="B56" s="5"/>
      <c r="C56" s="8"/>
      <c r="D56" s="8"/>
      <c r="E56" s="8"/>
      <c r="F56" s="8"/>
      <c r="G56" s="8"/>
      <c r="H56" s="8"/>
    </row>
    <row r="57" spans="1:8" x14ac:dyDescent="0.25">
      <c r="A57" s="5"/>
      <c r="B57" s="14" t="s">
        <v>44</v>
      </c>
      <c r="C57" s="8"/>
      <c r="D57" s="8"/>
      <c r="E57" s="8"/>
      <c r="F57" s="8"/>
      <c r="G57" s="8"/>
      <c r="H57" s="8"/>
    </row>
    <row r="58" spans="1:8" x14ac:dyDescent="0.25">
      <c r="A58" s="5"/>
      <c r="B58" s="5" t="s">
        <v>45</v>
      </c>
      <c r="C58" s="8">
        <v>17.600000000000001</v>
      </c>
      <c r="D58" s="8">
        <v>362.05</v>
      </c>
      <c r="E58" s="8"/>
      <c r="F58" s="8">
        <v>1000</v>
      </c>
      <c r="G58" s="8"/>
      <c r="H58" s="8">
        <v>500</v>
      </c>
    </row>
    <row r="59" spans="1:8" x14ac:dyDescent="0.25">
      <c r="A59" s="5"/>
      <c r="B59" s="5" t="s">
        <v>46</v>
      </c>
      <c r="C59" s="8">
        <v>16800</v>
      </c>
      <c r="D59" s="8">
        <v>16800</v>
      </c>
      <c r="E59" s="8">
        <v>16800</v>
      </c>
      <c r="F59" s="8">
        <v>16800</v>
      </c>
      <c r="G59" s="8">
        <v>14000</v>
      </c>
      <c r="H59" s="8">
        <v>16800</v>
      </c>
    </row>
    <row r="60" spans="1:8" x14ac:dyDescent="0.25">
      <c r="A60" s="5"/>
      <c r="B60" s="5" t="s">
        <v>47</v>
      </c>
      <c r="C60" s="8">
        <v>47757.13</v>
      </c>
      <c r="D60" s="8">
        <v>33180</v>
      </c>
      <c r="E60" s="8">
        <v>24768</v>
      </c>
      <c r="F60" s="8">
        <v>33000</v>
      </c>
      <c r="G60" s="8">
        <v>10215</v>
      </c>
      <c r="H60" s="8">
        <v>33000</v>
      </c>
    </row>
    <row r="61" spans="1:8" x14ac:dyDescent="0.25">
      <c r="A61" s="5"/>
      <c r="B61" s="5" t="s">
        <v>48</v>
      </c>
      <c r="C61" s="8"/>
      <c r="D61" s="8"/>
      <c r="E61" s="8"/>
      <c r="F61" s="8"/>
      <c r="G61" s="8"/>
      <c r="H61" s="8"/>
    </row>
    <row r="62" spans="1:8" x14ac:dyDescent="0.25">
      <c r="A62" s="5"/>
      <c r="B62" s="5" t="s">
        <v>49</v>
      </c>
      <c r="C62" s="8">
        <v>8750</v>
      </c>
      <c r="D62" s="8">
        <v>15000</v>
      </c>
      <c r="E62" s="8">
        <v>15000</v>
      </c>
      <c r="F62" s="8">
        <v>15000</v>
      </c>
      <c r="G62" s="8">
        <v>12500</v>
      </c>
      <c r="H62" s="8">
        <v>16000</v>
      </c>
    </row>
    <row r="63" spans="1:8" x14ac:dyDescent="0.25">
      <c r="A63" s="5"/>
      <c r="B63" s="5" t="s">
        <v>50</v>
      </c>
      <c r="C63" s="8"/>
      <c r="D63" s="8"/>
      <c r="E63" s="8"/>
      <c r="F63" s="8"/>
      <c r="G63" s="8">
        <v>192</v>
      </c>
      <c r="H63" s="8"/>
    </row>
    <row r="64" spans="1:8" x14ac:dyDescent="0.25">
      <c r="A64" s="5"/>
      <c r="B64" s="5" t="s">
        <v>51</v>
      </c>
      <c r="C64" s="8"/>
      <c r="D64" s="8"/>
      <c r="E64" s="8"/>
      <c r="F64" s="8"/>
      <c r="G64" s="8"/>
      <c r="H64" s="8"/>
    </row>
    <row r="65" spans="1:8" x14ac:dyDescent="0.25">
      <c r="A65" s="5"/>
      <c r="B65" s="5" t="s">
        <v>52</v>
      </c>
      <c r="C65" s="8">
        <v>1500</v>
      </c>
      <c r="D65" s="8"/>
      <c r="E65" s="8"/>
      <c r="F65" s="8">
        <v>3000</v>
      </c>
      <c r="G65" s="8">
        <v>2000</v>
      </c>
      <c r="H65" s="8">
        <v>3000</v>
      </c>
    </row>
    <row r="66" spans="1:8" x14ac:dyDescent="0.25">
      <c r="A66" s="5"/>
      <c r="B66" s="15" t="s">
        <v>53</v>
      </c>
      <c r="C66" s="8">
        <f t="shared" ref="C66:H66" si="5">SUM(C58:C65)</f>
        <v>74824.73</v>
      </c>
      <c r="D66" s="8">
        <f t="shared" si="5"/>
        <v>65342.05</v>
      </c>
      <c r="E66" s="8">
        <f t="shared" si="5"/>
        <v>56568</v>
      </c>
      <c r="F66" s="8">
        <f t="shared" si="5"/>
        <v>68800</v>
      </c>
      <c r="G66" s="8">
        <f t="shared" si="5"/>
        <v>38907</v>
      </c>
      <c r="H66" s="8">
        <f t="shared" si="5"/>
        <v>69300</v>
      </c>
    </row>
    <row r="67" spans="1:8" x14ac:dyDescent="0.25">
      <c r="A67" s="5"/>
      <c r="B67" s="5"/>
      <c r="C67" s="8"/>
      <c r="D67" s="8"/>
      <c r="E67" s="8"/>
      <c r="F67" s="8"/>
      <c r="G67" s="8"/>
      <c r="H67" s="8"/>
    </row>
    <row r="68" spans="1:8" x14ac:dyDescent="0.25">
      <c r="A68" s="5"/>
      <c r="B68" s="14" t="s">
        <v>54</v>
      </c>
      <c r="C68" s="8"/>
      <c r="D68" s="8"/>
      <c r="E68" s="8"/>
      <c r="F68" s="8"/>
      <c r="G68" s="8"/>
      <c r="H68" s="8"/>
    </row>
    <row r="69" spans="1:8" x14ac:dyDescent="0.25">
      <c r="A69" s="5"/>
      <c r="B69" s="5" t="s">
        <v>55</v>
      </c>
      <c r="C69" s="8">
        <v>1200</v>
      </c>
      <c r="D69" s="8"/>
      <c r="E69" s="8"/>
      <c r="F69" s="8"/>
      <c r="G69" s="8"/>
      <c r="H69" s="8"/>
    </row>
    <row r="70" spans="1:8" x14ac:dyDescent="0.25">
      <c r="A70" s="5"/>
      <c r="B70" s="5" t="s">
        <v>56</v>
      </c>
      <c r="C70" s="8">
        <v>600</v>
      </c>
      <c r="D70" s="8"/>
      <c r="E70" s="8">
        <v>600</v>
      </c>
      <c r="F70" s="8">
        <v>600</v>
      </c>
      <c r="G70" s="8">
        <v>600</v>
      </c>
      <c r="H70" s="8">
        <v>600</v>
      </c>
    </row>
    <row r="71" spans="1:8" x14ac:dyDescent="0.25">
      <c r="A71" s="5"/>
      <c r="B71" s="5" t="s">
        <v>57</v>
      </c>
      <c r="C71" s="8">
        <v>500</v>
      </c>
      <c r="D71" s="8"/>
      <c r="E71" s="8">
        <v>250</v>
      </c>
      <c r="F71" s="8">
        <v>500</v>
      </c>
      <c r="G71" s="8">
        <v>250</v>
      </c>
      <c r="H71" s="8">
        <v>250</v>
      </c>
    </row>
    <row r="72" spans="1:8" x14ac:dyDescent="0.25">
      <c r="A72" s="5"/>
      <c r="B72" s="5" t="s">
        <v>58</v>
      </c>
      <c r="C72" s="8"/>
      <c r="D72" s="8"/>
      <c r="E72" s="8"/>
      <c r="F72" s="8">
        <v>500</v>
      </c>
      <c r="G72" s="8"/>
      <c r="H72" s="8">
        <v>500</v>
      </c>
    </row>
    <row r="73" spans="1:8" x14ac:dyDescent="0.25">
      <c r="A73" s="5"/>
      <c r="B73" s="5" t="s">
        <v>5</v>
      </c>
      <c r="C73" s="8">
        <v>3500</v>
      </c>
      <c r="D73" s="8">
        <v>1000</v>
      </c>
      <c r="E73" s="8">
        <v>1500</v>
      </c>
      <c r="F73" s="8">
        <v>2000</v>
      </c>
      <c r="G73" s="8">
        <v>500</v>
      </c>
      <c r="H73" s="8">
        <v>2000</v>
      </c>
    </row>
    <row r="74" spans="1:8" x14ac:dyDescent="0.25">
      <c r="A74" s="5"/>
      <c r="B74" s="5" t="s">
        <v>59</v>
      </c>
      <c r="C74" s="8">
        <v>440</v>
      </c>
      <c r="D74" s="8"/>
      <c r="E74" s="8"/>
      <c r="F74" s="8"/>
      <c r="G74" s="8"/>
      <c r="H74" s="8"/>
    </row>
    <row r="75" spans="1:8" x14ac:dyDescent="0.25">
      <c r="A75" s="5"/>
      <c r="B75" s="5" t="s">
        <v>97</v>
      </c>
      <c r="C75" s="8"/>
      <c r="D75" s="8"/>
      <c r="E75" s="8"/>
      <c r="F75" s="8"/>
      <c r="G75" s="8"/>
      <c r="H75" s="8">
        <v>1000</v>
      </c>
    </row>
    <row r="76" spans="1:8" x14ac:dyDescent="0.25">
      <c r="A76" s="5"/>
      <c r="B76" s="15" t="s">
        <v>60</v>
      </c>
      <c r="C76" s="8">
        <f t="shared" ref="C76:G76" si="6">SUM(C68:C74)</f>
        <v>6240</v>
      </c>
      <c r="D76" s="8">
        <f t="shared" si="6"/>
        <v>1000</v>
      </c>
      <c r="E76" s="8">
        <f t="shared" si="6"/>
        <v>2350</v>
      </c>
      <c r="F76" s="8">
        <f t="shared" si="6"/>
        <v>3600</v>
      </c>
      <c r="G76" s="8">
        <f t="shared" si="6"/>
        <v>1350</v>
      </c>
      <c r="H76" s="8">
        <f>SUM(H68:H75)</f>
        <v>4350</v>
      </c>
    </row>
    <row r="77" spans="1:8" x14ac:dyDescent="0.25">
      <c r="A77" s="5"/>
      <c r="B77" s="5"/>
      <c r="C77" s="8"/>
      <c r="D77" s="8"/>
      <c r="E77" s="8"/>
      <c r="F77" s="8"/>
      <c r="G77" s="8"/>
      <c r="H77" s="8"/>
    </row>
    <row r="78" spans="1:8" x14ac:dyDescent="0.25">
      <c r="A78" s="5"/>
      <c r="B78" s="14" t="s">
        <v>2</v>
      </c>
      <c r="C78" s="8"/>
      <c r="D78" s="8"/>
      <c r="E78" s="8"/>
      <c r="F78" s="8"/>
      <c r="G78" s="8"/>
      <c r="H78" s="8"/>
    </row>
    <row r="79" spans="1:8" x14ac:dyDescent="0.25">
      <c r="A79" s="5"/>
      <c r="B79" s="5" t="s">
        <v>95</v>
      </c>
      <c r="C79" s="8">
        <v>15394.94</v>
      </c>
      <c r="D79" s="8"/>
      <c r="E79" s="8"/>
      <c r="F79" s="8">
        <v>18500</v>
      </c>
      <c r="G79" s="8">
        <v>15516.79</v>
      </c>
      <c r="H79" s="8">
        <v>40000</v>
      </c>
    </row>
    <row r="80" spans="1:8" x14ac:dyDescent="0.25">
      <c r="A80" s="5"/>
      <c r="B80" s="15" t="s">
        <v>61</v>
      </c>
      <c r="C80" s="8">
        <v>15394.94</v>
      </c>
      <c r="D80" s="8"/>
      <c r="E80" s="8"/>
      <c r="F80" s="8">
        <f>F79</f>
        <v>18500</v>
      </c>
      <c r="G80" s="8">
        <f t="shared" ref="G80:H80" si="7">G79</f>
        <v>15516.79</v>
      </c>
      <c r="H80" s="8">
        <f t="shared" si="7"/>
        <v>40000</v>
      </c>
    </row>
    <row r="81" spans="1:8" x14ac:dyDescent="0.25">
      <c r="A81" s="5"/>
      <c r="B81" s="5"/>
      <c r="C81" s="8"/>
      <c r="D81" s="8"/>
      <c r="E81" s="8"/>
      <c r="F81" s="8"/>
      <c r="G81" s="8"/>
      <c r="H81" s="8"/>
    </row>
    <row r="82" spans="1:8" x14ac:dyDescent="0.25">
      <c r="A82" s="5"/>
      <c r="B82" s="14" t="s">
        <v>62</v>
      </c>
      <c r="C82" s="8"/>
      <c r="D82" s="8"/>
      <c r="E82" s="8"/>
      <c r="F82" s="8"/>
      <c r="G82" s="8"/>
      <c r="H82" s="8"/>
    </row>
    <row r="83" spans="1:8" x14ac:dyDescent="0.25">
      <c r="A83" s="5"/>
      <c r="B83" s="5" t="s">
        <v>63</v>
      </c>
      <c r="C83" s="8">
        <v>1260</v>
      </c>
      <c r="D83" s="8">
        <v>372.45</v>
      </c>
      <c r="E83" s="8">
        <v>885</v>
      </c>
      <c r="F83" s="8">
        <v>1000</v>
      </c>
      <c r="G83" s="8">
        <v>717.5</v>
      </c>
      <c r="H83" s="8">
        <v>1000</v>
      </c>
    </row>
    <row r="84" spans="1:8" x14ac:dyDescent="0.25">
      <c r="A84" s="5"/>
      <c r="B84" s="5" t="s">
        <v>64</v>
      </c>
      <c r="C84" s="8">
        <v>2940.06</v>
      </c>
      <c r="D84" s="8"/>
      <c r="E84" s="8">
        <v>2318.44</v>
      </c>
      <c r="F84" s="8">
        <v>3000</v>
      </c>
      <c r="G84" s="8">
        <v>347.06</v>
      </c>
      <c r="H84" s="8">
        <v>3000</v>
      </c>
    </row>
    <row r="85" spans="1:8" x14ac:dyDescent="0.25">
      <c r="A85" s="5"/>
      <c r="B85" s="5" t="s">
        <v>65</v>
      </c>
      <c r="C85" s="8">
        <v>968.75</v>
      </c>
      <c r="D85" s="8"/>
      <c r="E85" s="8"/>
      <c r="F85" s="8">
        <v>1000</v>
      </c>
      <c r="G85" s="8"/>
      <c r="H85" s="8">
        <v>500</v>
      </c>
    </row>
    <row r="86" spans="1:8" x14ac:dyDescent="0.25">
      <c r="A86" s="5"/>
      <c r="B86" s="5" t="s">
        <v>66</v>
      </c>
      <c r="C86" s="8">
        <v>73</v>
      </c>
      <c r="D86" s="8">
        <v>175.6</v>
      </c>
      <c r="E86" s="8"/>
      <c r="F86" s="8">
        <v>200</v>
      </c>
      <c r="G86" s="8"/>
      <c r="H86" s="8">
        <v>200</v>
      </c>
    </row>
    <row r="87" spans="1:8" x14ac:dyDescent="0.25">
      <c r="A87" s="5"/>
      <c r="B87" s="5" t="s">
        <v>67</v>
      </c>
      <c r="C87" s="8"/>
      <c r="D87" s="8">
        <v>45</v>
      </c>
      <c r="E87" s="8"/>
      <c r="F87" s="8"/>
      <c r="G87" s="8"/>
      <c r="H87" s="8"/>
    </row>
    <row r="88" spans="1:8" x14ac:dyDescent="0.25">
      <c r="A88" s="5"/>
      <c r="B88" s="5" t="s">
        <v>68</v>
      </c>
      <c r="C88" s="8">
        <v>90</v>
      </c>
      <c r="D88" s="8"/>
      <c r="E88" s="8">
        <v>276</v>
      </c>
      <c r="F88" s="8">
        <v>300</v>
      </c>
      <c r="G88" s="8"/>
      <c r="H88" s="8">
        <v>300</v>
      </c>
    </row>
    <row r="89" spans="1:8" x14ac:dyDescent="0.25">
      <c r="A89" s="5"/>
      <c r="B89" s="5" t="s">
        <v>69</v>
      </c>
      <c r="C89" s="8">
        <v>60</v>
      </c>
      <c r="D89" s="8"/>
      <c r="E89" s="8">
        <v>226</v>
      </c>
      <c r="F89" s="8">
        <v>120</v>
      </c>
      <c r="G89" s="8">
        <v>12</v>
      </c>
      <c r="H89" s="8">
        <v>60</v>
      </c>
    </row>
    <row r="90" spans="1:8" x14ac:dyDescent="0.25">
      <c r="A90" s="5"/>
      <c r="B90" s="5" t="s">
        <v>70</v>
      </c>
      <c r="C90" s="8">
        <v>303.41000000000003</v>
      </c>
      <c r="D90" s="8">
        <v>255</v>
      </c>
      <c r="E90" s="8">
        <v>494.18</v>
      </c>
      <c r="F90" s="8">
        <v>500</v>
      </c>
      <c r="G90" s="8"/>
      <c r="H90" s="8">
        <v>500</v>
      </c>
    </row>
    <row r="91" spans="1:8" x14ac:dyDescent="0.25">
      <c r="A91" s="5"/>
      <c r="B91" s="5" t="s">
        <v>71</v>
      </c>
      <c r="C91" s="8">
        <v>440</v>
      </c>
      <c r="D91" s="8"/>
      <c r="E91" s="8"/>
      <c r="F91" s="8">
        <v>200</v>
      </c>
      <c r="G91" s="8">
        <v>150</v>
      </c>
      <c r="H91" s="8">
        <v>200</v>
      </c>
    </row>
    <row r="92" spans="1:8" x14ac:dyDescent="0.25">
      <c r="A92" s="5"/>
      <c r="B92" s="5" t="s">
        <v>72</v>
      </c>
      <c r="C92" s="8">
        <v>569.96</v>
      </c>
      <c r="D92" s="8">
        <v>153.97999999999999</v>
      </c>
      <c r="E92" s="8">
        <v>402.92</v>
      </c>
      <c r="F92" s="8">
        <v>200</v>
      </c>
      <c r="G92" s="8">
        <v>539.98</v>
      </c>
      <c r="H92" s="8">
        <v>200</v>
      </c>
    </row>
    <row r="93" spans="1:8" x14ac:dyDescent="0.25">
      <c r="A93" s="5"/>
      <c r="B93" s="5" t="s">
        <v>73</v>
      </c>
      <c r="C93" s="8">
        <v>9218.16</v>
      </c>
      <c r="D93" s="8">
        <v>4671.97</v>
      </c>
      <c r="E93" s="8">
        <v>5281.42</v>
      </c>
      <c r="F93" s="8">
        <v>6000</v>
      </c>
      <c r="G93" s="8">
        <v>4862.03</v>
      </c>
      <c r="H93" s="8">
        <v>6000</v>
      </c>
    </row>
    <row r="94" spans="1:8" x14ac:dyDescent="0.25">
      <c r="A94" s="5"/>
      <c r="B94" s="15" t="s">
        <v>74</v>
      </c>
      <c r="C94" s="8">
        <f t="shared" ref="C94:H94" si="8">SUM(C83:C93)</f>
        <v>15923.34</v>
      </c>
      <c r="D94" s="8">
        <f t="shared" si="8"/>
        <v>5674</v>
      </c>
      <c r="E94" s="8">
        <f t="shared" si="8"/>
        <v>9883.9599999999991</v>
      </c>
      <c r="F94" s="8">
        <f t="shared" si="8"/>
        <v>12520</v>
      </c>
      <c r="G94" s="8">
        <f t="shared" si="8"/>
        <v>6628.57</v>
      </c>
      <c r="H94" s="8">
        <f t="shared" si="8"/>
        <v>11960</v>
      </c>
    </row>
    <row r="95" spans="1:8" x14ac:dyDescent="0.25">
      <c r="A95" s="5"/>
      <c r="B95" s="5"/>
      <c r="C95" s="8"/>
      <c r="D95" s="8"/>
      <c r="E95" s="8"/>
      <c r="F95" s="8"/>
      <c r="G95" s="8"/>
      <c r="H95" s="8"/>
    </row>
    <row r="96" spans="1:8" x14ac:dyDescent="0.25">
      <c r="A96" s="5"/>
      <c r="B96" s="14" t="s">
        <v>75</v>
      </c>
      <c r="C96" s="8"/>
      <c r="D96" s="8"/>
      <c r="E96" s="8"/>
      <c r="F96" s="8"/>
      <c r="G96" s="8"/>
      <c r="H96" s="8"/>
    </row>
    <row r="97" spans="1:8" x14ac:dyDescent="0.25">
      <c r="A97" s="5"/>
      <c r="B97" s="5" t="s">
        <v>18</v>
      </c>
      <c r="C97" s="8"/>
      <c r="D97" s="8"/>
      <c r="E97" s="8">
        <v>7604.41</v>
      </c>
      <c r="F97" s="8">
        <v>10000</v>
      </c>
      <c r="G97" s="8">
        <v>8792.76</v>
      </c>
      <c r="H97" s="8">
        <v>9000</v>
      </c>
    </row>
    <row r="98" spans="1:8" x14ac:dyDescent="0.25">
      <c r="A98" s="5"/>
      <c r="B98" s="5" t="s">
        <v>76</v>
      </c>
      <c r="C98" s="8"/>
      <c r="D98" s="8"/>
      <c r="E98" s="8">
        <v>187.91</v>
      </c>
      <c r="F98" s="8"/>
      <c r="G98" s="8"/>
      <c r="H98" s="8"/>
    </row>
    <row r="99" spans="1:8" x14ac:dyDescent="0.25">
      <c r="A99" s="5"/>
      <c r="B99" s="15" t="s">
        <v>77</v>
      </c>
      <c r="C99" s="8"/>
      <c r="D99" s="8"/>
      <c r="E99" s="8">
        <f>SUM(E97:E98)</f>
        <v>7792.32</v>
      </c>
      <c r="F99" s="8">
        <f t="shared" ref="F99:H99" si="9">SUM(F97:F98)</f>
        <v>10000</v>
      </c>
      <c r="G99" s="8">
        <f t="shared" si="9"/>
        <v>8792.76</v>
      </c>
      <c r="H99" s="8">
        <f t="shared" si="9"/>
        <v>9000</v>
      </c>
    </row>
    <row r="100" spans="1:8" x14ac:dyDescent="0.25">
      <c r="A100" s="5"/>
      <c r="B100" s="5"/>
      <c r="C100" s="8"/>
      <c r="D100" s="8"/>
      <c r="E100" s="8"/>
      <c r="F100" s="8"/>
      <c r="G100" s="8"/>
      <c r="H100" s="8"/>
    </row>
    <row r="101" spans="1:8" x14ac:dyDescent="0.25">
      <c r="A101" s="5"/>
      <c r="B101" s="14" t="s">
        <v>78</v>
      </c>
      <c r="C101" s="8"/>
      <c r="D101" s="8"/>
      <c r="E101" s="8"/>
      <c r="F101" s="8"/>
      <c r="G101" s="8"/>
      <c r="H101" s="8"/>
    </row>
    <row r="102" spans="1:8" x14ac:dyDescent="0.25">
      <c r="A102" s="5"/>
      <c r="B102" s="5" t="s">
        <v>15</v>
      </c>
      <c r="C102" s="8"/>
      <c r="D102" s="8"/>
      <c r="E102" s="8"/>
      <c r="F102" s="8"/>
      <c r="G102" s="8"/>
      <c r="H102" s="8"/>
    </row>
    <row r="103" spans="1:8" x14ac:dyDescent="0.25">
      <c r="A103" s="4"/>
      <c r="B103" s="5" t="s">
        <v>16</v>
      </c>
      <c r="C103" s="8">
        <v>4807.51</v>
      </c>
      <c r="D103" s="8">
        <v>-1000</v>
      </c>
      <c r="E103" s="8">
        <v>1812.85</v>
      </c>
      <c r="F103" s="8"/>
      <c r="G103" s="8"/>
      <c r="H103" s="8"/>
    </row>
    <row r="104" spans="1:8" x14ac:dyDescent="0.25">
      <c r="A104" s="4"/>
      <c r="B104" s="5" t="s">
        <v>79</v>
      </c>
      <c r="C104" s="8">
        <v>1440.84</v>
      </c>
      <c r="D104" s="8"/>
      <c r="E104" s="8">
        <v>576.59</v>
      </c>
      <c r="F104" s="8">
        <v>900</v>
      </c>
      <c r="G104" s="8">
        <v>1172.6400000000001</v>
      </c>
      <c r="H104" s="8">
        <v>900</v>
      </c>
    </row>
    <row r="105" spans="1:8" x14ac:dyDescent="0.25">
      <c r="A105" s="4"/>
      <c r="B105" s="5" t="s">
        <v>80</v>
      </c>
      <c r="C105" s="8">
        <v>1010.88</v>
      </c>
      <c r="D105" s="8"/>
      <c r="E105" s="8">
        <v>1971.57</v>
      </c>
      <c r="F105" s="8">
        <v>5000</v>
      </c>
      <c r="G105" s="8"/>
      <c r="H105" s="8">
        <v>10000</v>
      </c>
    </row>
    <row r="106" spans="1:8" x14ac:dyDescent="0.25">
      <c r="A106" s="4"/>
      <c r="B106" s="5" t="s">
        <v>81</v>
      </c>
      <c r="C106" s="8">
        <v>11682.67</v>
      </c>
      <c r="D106" s="8">
        <v>1014.79</v>
      </c>
      <c r="E106" s="8">
        <v>7540.13</v>
      </c>
      <c r="F106" s="8">
        <v>10000</v>
      </c>
      <c r="G106" s="8">
        <v>9842.33</v>
      </c>
      <c r="H106" s="8">
        <v>10000</v>
      </c>
    </row>
    <row r="107" spans="1:8" x14ac:dyDescent="0.25">
      <c r="A107" s="4"/>
      <c r="B107" s="5" t="s">
        <v>82</v>
      </c>
      <c r="C107" s="8"/>
      <c r="D107" s="8"/>
      <c r="E107" s="8">
        <v>625</v>
      </c>
      <c r="F107" s="8">
        <v>500</v>
      </c>
      <c r="G107" s="8">
        <v>171.03</v>
      </c>
      <c r="H107" s="8">
        <v>500</v>
      </c>
    </row>
    <row r="108" spans="1:8" x14ac:dyDescent="0.25">
      <c r="A108" s="4"/>
      <c r="B108" s="5" t="s">
        <v>83</v>
      </c>
      <c r="C108" s="8">
        <v>970.19</v>
      </c>
      <c r="D108" s="8"/>
      <c r="E108" s="8">
        <v>1008.48</v>
      </c>
      <c r="F108" s="8">
        <v>1000</v>
      </c>
      <c r="G108" s="8"/>
      <c r="H108" s="8">
        <v>1000</v>
      </c>
    </row>
    <row r="109" spans="1:8" x14ac:dyDescent="0.25">
      <c r="A109" s="4"/>
      <c r="B109" s="15" t="s">
        <v>84</v>
      </c>
      <c r="C109" s="8">
        <f>SUM(C101:C108)</f>
        <v>19912.09</v>
      </c>
      <c r="D109" s="8">
        <f>SUM(D102:D108)</f>
        <v>14.789999999999964</v>
      </c>
      <c r="E109" s="8">
        <f>SUM(E102:E108)</f>
        <v>13534.619999999999</v>
      </c>
      <c r="F109" s="8">
        <f>SUM(F102:F108)</f>
        <v>17400</v>
      </c>
      <c r="G109" s="8">
        <f t="shared" ref="G109:H109" si="10">SUM(G102:G108)</f>
        <v>11186</v>
      </c>
      <c r="H109" s="8">
        <f t="shared" si="10"/>
        <v>22400</v>
      </c>
    </row>
    <row r="110" spans="1:8" x14ac:dyDescent="0.25">
      <c r="A110" s="4"/>
      <c r="B110" s="5"/>
      <c r="C110" s="8"/>
      <c r="D110" s="8"/>
      <c r="E110" s="8"/>
      <c r="F110" s="8"/>
      <c r="G110" s="8"/>
      <c r="H110" s="8"/>
    </row>
    <row r="111" spans="1:8" x14ac:dyDescent="0.25">
      <c r="A111" s="4"/>
      <c r="B111" s="14" t="s">
        <v>87</v>
      </c>
      <c r="C111" s="8"/>
      <c r="D111" s="8"/>
      <c r="E111" s="8">
        <v>4027</v>
      </c>
      <c r="F111" s="8">
        <v>4000</v>
      </c>
      <c r="G111" s="8"/>
      <c r="H111" s="8">
        <v>1000</v>
      </c>
    </row>
    <row r="112" spans="1:8" x14ac:dyDescent="0.25">
      <c r="A112" s="4"/>
      <c r="B112" s="4"/>
      <c r="C112" s="8"/>
      <c r="D112" s="8"/>
      <c r="E112" s="8"/>
      <c r="F112" s="8"/>
      <c r="G112" s="8"/>
      <c r="H112" s="8"/>
    </row>
    <row r="113" spans="1:8" x14ac:dyDescent="0.25">
      <c r="A113" s="4"/>
      <c r="B113" s="16" t="s">
        <v>85</v>
      </c>
      <c r="C113" s="8">
        <f>SUM(C109,C99,C94,C80,C76,C66,C55)</f>
        <v>134339.23000000001</v>
      </c>
      <c r="D113" s="8">
        <f>SUM(D109,D99,D94,D80,D76,D66,D55)</f>
        <v>73963.959999999992</v>
      </c>
      <c r="E113" s="8">
        <f>SUM(E109,E99,E94,E80,E76,E66,E55, E111)</f>
        <v>96523.48</v>
      </c>
      <c r="F113" s="8">
        <f>SUM(F109,F99,F94,F80,F76,F66,F55, F111)</f>
        <v>137395</v>
      </c>
      <c r="G113" s="8">
        <f>SUM(G109,G99,G94,G80,G76,G66,G55, G111)</f>
        <v>87060.97</v>
      </c>
      <c r="H113" s="8">
        <f>SUM(H109,H99,H94,H80,H76,H66,H55, H111)</f>
        <v>160860</v>
      </c>
    </row>
    <row r="114" spans="1:8" x14ac:dyDescent="0.25">
      <c r="A114" s="4"/>
      <c r="B114" s="4"/>
      <c r="C114" s="8"/>
      <c r="D114" s="8"/>
      <c r="E114" s="8"/>
      <c r="F114" s="8"/>
      <c r="G114" s="8"/>
      <c r="H114" s="8"/>
    </row>
    <row r="115" spans="1:8" x14ac:dyDescent="0.25">
      <c r="A115" s="4"/>
      <c r="B115" s="16" t="s">
        <v>86</v>
      </c>
      <c r="C115" s="8" t="str">
        <f>IMSUB(C44,C113)</f>
        <v>-13646.18</v>
      </c>
      <c r="D115" s="8">
        <f>D113-D44</f>
        <v>3287.5599999999977</v>
      </c>
      <c r="E115" s="8">
        <f>E113-E44</f>
        <v>8682.8300000000017</v>
      </c>
      <c r="F115" s="8">
        <f>F44-F113</f>
        <v>-11350</v>
      </c>
      <c r="G115" s="8">
        <f>G44-G113</f>
        <v>14820.119999999995</v>
      </c>
      <c r="H115" s="8">
        <f>H44-H113</f>
        <v>0</v>
      </c>
    </row>
    <row r="116" spans="1:8" x14ac:dyDescent="0.25">
      <c r="A116" s="4"/>
      <c r="B116" s="4"/>
      <c r="C116" s="8"/>
      <c r="D116" s="8"/>
      <c r="E116" s="8"/>
      <c r="F116" s="8"/>
      <c r="G116" s="8"/>
      <c r="H116" s="8"/>
    </row>
    <row r="117" spans="1:8" x14ac:dyDescent="0.25">
      <c r="C117" s="1"/>
      <c r="D117" s="1"/>
      <c r="E117" s="1"/>
      <c r="F117" s="1"/>
      <c r="G117" s="1"/>
      <c r="H117" s="1"/>
    </row>
    <row r="118" spans="1:8" x14ac:dyDescent="0.25">
      <c r="C118" s="1"/>
      <c r="D118" s="1"/>
      <c r="E118" s="1"/>
      <c r="F118" s="1"/>
      <c r="G118" s="1"/>
      <c r="H118" s="1"/>
    </row>
    <row r="119" spans="1:8" x14ac:dyDescent="0.25">
      <c r="C119" s="2"/>
      <c r="D119" s="2"/>
      <c r="E119" s="2"/>
      <c r="G119" s="2"/>
    </row>
    <row r="120" spans="1:8" x14ac:dyDescent="0.25">
      <c r="C120" s="2"/>
      <c r="D120" s="2"/>
      <c r="E120" s="2"/>
      <c r="G120" s="2"/>
    </row>
    <row r="121" spans="1:8" x14ac:dyDescent="0.25">
      <c r="C121" s="2"/>
      <c r="D121" s="2"/>
      <c r="E121" s="2"/>
      <c r="G121" s="2"/>
    </row>
    <row r="122" spans="1:8" x14ac:dyDescent="0.25">
      <c r="C122" s="2"/>
      <c r="D122" s="2"/>
      <c r="E122" s="2"/>
      <c r="G122" s="2"/>
    </row>
    <row r="123" spans="1:8" x14ac:dyDescent="0.25">
      <c r="C123" s="2"/>
      <c r="D123" s="2"/>
      <c r="E123" s="2"/>
      <c r="G123" s="2"/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Carrier</dc:creator>
  <cp:lastModifiedBy>Brent Lemire</cp:lastModifiedBy>
  <cp:lastPrinted>2023-04-04T14:16:55Z</cp:lastPrinted>
  <dcterms:created xsi:type="dcterms:W3CDTF">2022-03-10T16:09:14Z</dcterms:created>
  <dcterms:modified xsi:type="dcterms:W3CDTF">2023-05-05T14:32:33Z</dcterms:modified>
</cp:coreProperties>
</file>